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cal\Desktop\"/>
    </mc:Choice>
  </mc:AlternateContent>
  <bookViews>
    <workbookView xWindow="0" yWindow="0" windowWidth="8100" windowHeight="0" xr2:uid="{BEA33DE1-4119-4064-96C8-61CBA62595CD}"/>
  </bookViews>
  <sheets>
    <sheet name="Tabelle1" sheetId="1" r:id="rId1"/>
  </sheets>
  <definedNames>
    <definedName name="_xlnm._FilterDatabase" localSheetId="0" hidden="1">Tabelle1!$A$1:$S$35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I8" i="1" l="1"/>
  <c r="P16" i="1"/>
  <c r="I34" i="1" l="1"/>
  <c r="B35" i="1"/>
  <c r="I7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6" i="1"/>
  <c r="I27" i="1"/>
  <c r="I28" i="1"/>
  <c r="I29" i="1"/>
  <c r="I31" i="1"/>
  <c r="I32" i="1"/>
  <c r="I33" i="1"/>
  <c r="Q10" i="1"/>
  <c r="S6" i="1"/>
  <c r="P14" i="1" s="1"/>
  <c r="Q14" i="1" s="1"/>
  <c r="P6" i="1"/>
  <c r="P13" i="1" s="1"/>
  <c r="G3" i="1" l="1"/>
  <c r="I3" i="1" s="1"/>
  <c r="G14" i="1"/>
  <c r="I14" i="1" s="1"/>
  <c r="G9" i="1"/>
  <c r="I9" i="1" s="1"/>
  <c r="G4" i="1"/>
  <c r="I4" i="1" s="1"/>
  <c r="Q13" i="1"/>
  <c r="G6" i="1"/>
  <c r="I6" i="1" s="1"/>
  <c r="G25" i="1"/>
  <c r="I25" i="1" s="1"/>
  <c r="G5" i="1"/>
  <c r="I5" i="1" s="1"/>
  <c r="G30" i="1"/>
  <c r="I30" i="1" s="1"/>
  <c r="C35" i="1"/>
  <c r="D35" i="1"/>
</calcChain>
</file>

<file path=xl/sharedStrings.xml><?xml version="1.0" encoding="utf-8"?>
<sst xmlns="http://schemas.openxmlformats.org/spreadsheetml/2006/main" count="232" uniqueCount="65">
  <si>
    <t>P</t>
  </si>
  <si>
    <t>D</t>
  </si>
  <si>
    <t>S</t>
  </si>
  <si>
    <t>Native 17</t>
  </si>
  <si>
    <t>schnullsch</t>
  </si>
  <si>
    <t>Prägestätte egal</t>
  </si>
  <si>
    <t>bayreuth</t>
  </si>
  <si>
    <t>Motengo</t>
  </si>
  <si>
    <t>schnuff99</t>
  </si>
  <si>
    <t>del200</t>
  </si>
  <si>
    <t>bofried</t>
  </si>
  <si>
    <t>Versand</t>
  </si>
  <si>
    <t>direkt</t>
  </si>
  <si>
    <t>Minuit01</t>
  </si>
  <si>
    <t>McHebbel</t>
  </si>
  <si>
    <t>helmschk</t>
  </si>
  <si>
    <t>Handzumgrus</t>
  </si>
  <si>
    <t>Neu-Münzsammler</t>
  </si>
  <si>
    <t>OLS</t>
  </si>
  <si>
    <t>Ornata</t>
  </si>
  <si>
    <t>Chemik</t>
  </si>
  <si>
    <t>Seltengast</t>
  </si>
  <si>
    <t>Sergej1978</t>
  </si>
  <si>
    <t>Voller</t>
  </si>
  <si>
    <t>betamax</t>
  </si>
  <si>
    <t>Alu-Chip</t>
  </si>
  <si>
    <t>direkt, ;-)</t>
  </si>
  <si>
    <t>Atuatuca</t>
  </si>
  <si>
    <t>stauba</t>
  </si>
  <si>
    <t>Leitwolf</t>
  </si>
  <si>
    <t>Redakteur</t>
  </si>
  <si>
    <t>Andro</t>
  </si>
  <si>
    <t>Bofried</t>
  </si>
  <si>
    <t>Ffmth</t>
  </si>
  <si>
    <t>Hajosammler</t>
  </si>
  <si>
    <t>redlock</t>
  </si>
  <si>
    <t>ewald67</t>
  </si>
  <si>
    <t>piloti</t>
  </si>
  <si>
    <t>John_3.16</t>
  </si>
  <si>
    <t>Quarter</t>
  </si>
  <si>
    <t>Kosten</t>
  </si>
  <si>
    <t>Quarter:</t>
  </si>
  <si>
    <t>Rolle</t>
  </si>
  <si>
    <t>1 Stück</t>
  </si>
  <si>
    <t>Dollar</t>
  </si>
  <si>
    <t>Transportkosten:</t>
  </si>
  <si>
    <t>Gesamt:</t>
  </si>
  <si>
    <t>pro Münze</t>
  </si>
  <si>
    <t>Dollar:</t>
  </si>
  <si>
    <t>Gesamtpreis in €</t>
  </si>
  <si>
    <t>Wechselkurs</t>
  </si>
  <si>
    <t>1$=0,8665€</t>
  </si>
  <si>
    <t>Zoll</t>
  </si>
  <si>
    <t>Preis Münzen</t>
  </si>
  <si>
    <t>Gesamt</t>
  </si>
  <si>
    <t>rufuszufall</t>
  </si>
  <si>
    <t>1 Satz</t>
  </si>
  <si>
    <t>bezahlt</t>
  </si>
  <si>
    <t>verpackt</t>
  </si>
  <si>
    <t>versandt</t>
  </si>
  <si>
    <t>X</t>
  </si>
  <si>
    <t>lektrobal</t>
  </si>
  <si>
    <t>Mail</t>
  </si>
  <si>
    <t>pepopap</t>
  </si>
  <si>
    <t>direk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</si>
</sst>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$-409]#,##0.00"/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5" xfId="0" applyFont="1" applyFill="1" applyBorder="1"/>
    <xf numFmtId="0" fontId="1" fillId="2" borderId="4" xfId="0" applyFont="1" applyFill="1" applyBorder="1"/>
    <xf numFmtId="0" fontId="0" fillId="0" borderId="0" xfId="0" applyFill="1" applyBorder="1"/>
    <xf numFmtId="8" fontId="0" fillId="0" borderId="3" xfId="0" applyNumberFormat="1" applyFont="1" applyBorder="1"/>
    <xf numFmtId="8" fontId="0" fillId="0" borderId="1" xfId="0" applyNumberFormat="1" applyFont="1" applyBorder="1"/>
    <xf numFmtId="164" fontId="0" fillId="0" borderId="0" xfId="0" applyNumberFormat="1" applyBorder="1"/>
    <xf numFmtId="165" fontId="0" fillId="0" borderId="0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10" xfId="0" applyNumberFormat="1" applyBorder="1"/>
    <xf numFmtId="165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165" fontId="0" fillId="3" borderId="0" xfId="0" applyNumberFormat="1" applyFill="1"/>
    <xf numFmtId="165" fontId="0" fillId="3" borderId="0" xfId="0" applyNumberFormat="1" applyFill="1" applyAlignment="1">
      <alignment horizontal="center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B231-15B4-4D91-837F-B4B05F6FBD24}">
  <dimension ref="A1:S35"/>
  <sheetViews>
    <sheetView tabSelected="1" topLeftCell="A16" zoomScaleNormal="100" workbookViewId="0">
      <selection activeCell="H30" sqref="H30"/>
    </sheetView>
  </sheetViews>
  <sheetFormatPr baseColWidth="10" defaultRowHeight="15" x14ac:dyDescent="0.25"/>
  <cols>
    <col min="1" max="1" width="20.5703125" bestFit="1" customWidth="1"/>
    <col min="2" max="2" width="7.85546875" style="2" bestFit="1" customWidth="1"/>
    <col min="3" max="4" width="3.28515625" customWidth="1"/>
    <col min="5" max="5" width="15.28515625" bestFit="1" customWidth="1"/>
    <col min="7" max="7" width="13" bestFit="1" customWidth="1"/>
    <col min="10" max="13" width="11.42578125" style="2"/>
    <col min="14" max="14" width="12.28515625" bestFit="1" customWidth="1"/>
  </cols>
  <sheetData>
    <row r="1" spans="1:19" x14ac:dyDescent="0.25">
      <c r="B1" s="2" t="s">
        <v>39</v>
      </c>
      <c r="C1" s="31" t="s">
        <v>3</v>
      </c>
      <c r="D1" s="31"/>
      <c r="F1" t="s">
        <v>11</v>
      </c>
      <c r="G1" t="s">
        <v>53</v>
      </c>
      <c r="H1" t="s">
        <v>11</v>
      </c>
      <c r="I1" t="s">
        <v>54</v>
      </c>
      <c r="J1" s="2" t="s">
        <v>62</v>
      </c>
      <c r="K1" s="2" t="s">
        <v>57</v>
      </c>
      <c r="L1" s="2" t="s">
        <v>58</v>
      </c>
      <c r="M1" s="2" t="s">
        <v>59</v>
      </c>
    </row>
    <row r="2" spans="1:19" ht="15.75" thickBot="1" x14ac:dyDescent="0.3">
      <c r="B2" s="2" t="s">
        <v>2</v>
      </c>
      <c r="C2" s="1" t="s">
        <v>0</v>
      </c>
      <c r="D2" s="1" t="s">
        <v>1</v>
      </c>
    </row>
    <row r="3" spans="1:19" x14ac:dyDescent="0.25">
      <c r="A3" s="27" t="s">
        <v>4</v>
      </c>
      <c r="B3" s="28">
        <v>1</v>
      </c>
      <c r="C3" s="27">
        <v>1</v>
      </c>
      <c r="D3" s="27"/>
      <c r="E3" s="27" t="s">
        <v>5</v>
      </c>
      <c r="F3" s="27" t="s">
        <v>26</v>
      </c>
      <c r="G3" s="29">
        <f>5*P13+1*P14</f>
        <v>4.7136985000000005</v>
      </c>
      <c r="H3" s="27">
        <v>0</v>
      </c>
      <c r="I3" s="29">
        <f>G3+H3</f>
        <v>4.7136985000000005</v>
      </c>
      <c r="J3" s="30" t="s">
        <v>60</v>
      </c>
      <c r="K3" s="30" t="s">
        <v>60</v>
      </c>
      <c r="L3" s="30" t="s">
        <v>60</v>
      </c>
      <c r="M3" s="30" t="s">
        <v>60</v>
      </c>
      <c r="N3" s="12" t="s">
        <v>40</v>
      </c>
      <c r="O3" s="11" t="s">
        <v>41</v>
      </c>
      <c r="P3" s="6"/>
      <c r="Q3" s="6"/>
      <c r="R3" s="11" t="s">
        <v>48</v>
      </c>
      <c r="S3" s="7"/>
    </row>
    <row r="4" spans="1:19" x14ac:dyDescent="0.25">
      <c r="A4" t="s">
        <v>6</v>
      </c>
      <c r="B4" s="2">
        <v>1</v>
      </c>
      <c r="D4">
        <v>1</v>
      </c>
      <c r="E4" t="s">
        <v>5</v>
      </c>
      <c r="F4" t="s">
        <v>18</v>
      </c>
      <c r="G4" s="23">
        <f>5*P13+1*P14</f>
        <v>4.7136985000000005</v>
      </c>
      <c r="H4">
        <v>0.25</v>
      </c>
      <c r="I4" s="23">
        <f t="shared" ref="I4:I34" si="0">G4+H4</f>
        <v>4.9636985000000005</v>
      </c>
      <c r="J4" s="24" t="s">
        <v>60</v>
      </c>
      <c r="K4" s="24" t="s">
        <v>60</v>
      </c>
      <c r="L4" s="24" t="s">
        <v>60</v>
      </c>
      <c r="M4" s="24" t="s">
        <v>60</v>
      </c>
      <c r="N4" s="8" t="s">
        <v>50</v>
      </c>
      <c r="O4" s="3" t="s">
        <v>42</v>
      </c>
      <c r="P4" s="16">
        <v>18.95</v>
      </c>
      <c r="Q4" s="3"/>
      <c r="R4" s="3" t="s">
        <v>42</v>
      </c>
      <c r="S4" s="20">
        <v>32.950000000000003</v>
      </c>
    </row>
    <row r="5" spans="1:19" x14ac:dyDescent="0.25">
      <c r="A5" s="27" t="s">
        <v>7</v>
      </c>
      <c r="B5" s="28">
        <v>2</v>
      </c>
      <c r="C5" s="27"/>
      <c r="D5" s="27">
        <v>2</v>
      </c>
      <c r="E5" s="27" t="s">
        <v>5</v>
      </c>
      <c r="F5" s="27" t="s">
        <v>12</v>
      </c>
      <c r="G5" s="29">
        <f>10*P13+2*P14</f>
        <v>9.4273970000000009</v>
      </c>
      <c r="H5" s="27">
        <v>1.45</v>
      </c>
      <c r="I5" s="29">
        <f t="shared" si="0"/>
        <v>10.877397</v>
      </c>
      <c r="J5" s="30" t="s">
        <v>60</v>
      </c>
      <c r="K5" s="30" t="s">
        <v>60</v>
      </c>
      <c r="L5" s="30" t="s">
        <v>60</v>
      </c>
      <c r="M5" s="30" t="s">
        <v>60</v>
      </c>
      <c r="N5" s="9" t="s">
        <v>51</v>
      </c>
      <c r="O5" s="3" t="s">
        <v>43</v>
      </c>
      <c r="P5" s="16">
        <v>0.47299999999999998</v>
      </c>
      <c r="Q5" s="3"/>
      <c r="R5" s="3" t="s">
        <v>43</v>
      </c>
      <c r="S5" s="18">
        <v>1.32</v>
      </c>
    </row>
    <row r="6" spans="1:19" x14ac:dyDescent="0.25">
      <c r="A6" t="s">
        <v>8</v>
      </c>
      <c r="B6" s="2">
        <v>1</v>
      </c>
      <c r="E6" t="s">
        <v>5</v>
      </c>
      <c r="F6" t="s">
        <v>18</v>
      </c>
      <c r="G6" s="23">
        <f>5*P13</f>
        <v>3.3164775000000004</v>
      </c>
      <c r="H6">
        <v>0.25</v>
      </c>
      <c r="I6" s="23">
        <f t="shared" si="0"/>
        <v>3.5664775000000004</v>
      </c>
      <c r="J6" s="24" t="s">
        <v>60</v>
      </c>
      <c r="K6" s="24" t="s">
        <v>60</v>
      </c>
      <c r="L6" s="24" t="s">
        <v>60</v>
      </c>
      <c r="M6" s="24" t="s">
        <v>60</v>
      </c>
      <c r="N6" s="9"/>
      <c r="O6" s="3"/>
      <c r="P6" s="17">
        <f>P5*0.8665</f>
        <v>0.40985450000000001</v>
      </c>
      <c r="Q6" s="3"/>
      <c r="R6" s="3"/>
      <c r="S6" s="21">
        <f>S5*0.8665</f>
        <v>1.14378</v>
      </c>
    </row>
    <row r="7" spans="1:19" x14ac:dyDescent="0.25">
      <c r="A7" s="27" t="s">
        <v>9</v>
      </c>
      <c r="B7" s="28">
        <v>1</v>
      </c>
      <c r="C7" s="27"/>
      <c r="D7" s="27">
        <v>1</v>
      </c>
      <c r="E7" s="27" t="s">
        <v>5</v>
      </c>
      <c r="F7" s="27" t="s">
        <v>12</v>
      </c>
      <c r="G7" s="29">
        <v>4.7136985000000005</v>
      </c>
      <c r="H7" s="27">
        <v>0.85</v>
      </c>
      <c r="I7" s="29">
        <f t="shared" si="0"/>
        <v>5.5636985000000001</v>
      </c>
      <c r="J7" s="30" t="s">
        <v>60</v>
      </c>
      <c r="K7" s="30" t="s">
        <v>60</v>
      </c>
      <c r="L7" s="30" t="s">
        <v>60</v>
      </c>
      <c r="M7" s="30" t="s">
        <v>60</v>
      </c>
      <c r="N7" s="9"/>
      <c r="O7" s="3" t="s">
        <v>45</v>
      </c>
      <c r="P7" s="3"/>
      <c r="Q7" s="3"/>
      <c r="R7" s="3" t="s">
        <v>49</v>
      </c>
      <c r="S7" s="4"/>
    </row>
    <row r="8" spans="1:19" x14ac:dyDescent="0.25">
      <c r="A8" s="27" t="s">
        <v>10</v>
      </c>
      <c r="B8" s="28">
        <v>1</v>
      </c>
      <c r="C8" s="27"/>
      <c r="D8" s="27">
        <v>1</v>
      </c>
      <c r="E8" s="27" t="s">
        <v>5</v>
      </c>
      <c r="F8" s="27" t="s">
        <v>12</v>
      </c>
      <c r="G8" s="29">
        <v>4.7136985000000005</v>
      </c>
      <c r="H8" s="28" t="s">
        <v>31</v>
      </c>
      <c r="I8" s="29">
        <f>G8</f>
        <v>4.7136985000000005</v>
      </c>
      <c r="J8" s="30" t="s">
        <v>60</v>
      </c>
      <c r="K8" s="30" t="s">
        <v>60</v>
      </c>
      <c r="L8" s="30" t="s">
        <v>60</v>
      </c>
      <c r="M8" s="30" t="s">
        <v>60</v>
      </c>
      <c r="N8" s="9"/>
      <c r="O8" s="3"/>
      <c r="P8" s="3"/>
      <c r="Q8" s="3"/>
      <c r="R8" s="3"/>
      <c r="S8" s="4"/>
    </row>
    <row r="9" spans="1:19" x14ac:dyDescent="0.25">
      <c r="A9" t="s">
        <v>13</v>
      </c>
      <c r="B9" s="2">
        <v>1</v>
      </c>
      <c r="C9">
        <v>1</v>
      </c>
      <c r="D9">
        <v>1</v>
      </c>
      <c r="F9" t="s">
        <v>18</v>
      </c>
      <c r="G9" s="23">
        <f>5*P13+2*P14</f>
        <v>6.1109195000000005</v>
      </c>
      <c r="H9">
        <v>0.25</v>
      </c>
      <c r="I9" s="23">
        <f t="shared" si="0"/>
        <v>6.3609195000000005</v>
      </c>
      <c r="J9" s="24" t="s">
        <v>60</v>
      </c>
      <c r="K9" s="24" t="s">
        <v>60</v>
      </c>
      <c r="L9" s="24" t="s">
        <v>60</v>
      </c>
      <c r="M9" s="24" t="s">
        <v>60</v>
      </c>
      <c r="N9" s="9"/>
      <c r="O9" s="3" t="s">
        <v>46</v>
      </c>
      <c r="P9" s="16">
        <v>38.549999999999997</v>
      </c>
      <c r="Q9" s="3"/>
      <c r="R9" s="13" t="s">
        <v>52</v>
      </c>
      <c r="S9" s="15">
        <v>29.75</v>
      </c>
    </row>
    <row r="10" spans="1:19" ht="15.75" thickBot="1" x14ac:dyDescent="0.3">
      <c r="A10" s="27" t="s">
        <v>14</v>
      </c>
      <c r="B10" s="28">
        <v>1</v>
      </c>
      <c r="C10" s="27"/>
      <c r="D10" s="27"/>
      <c r="E10" s="27" t="s">
        <v>5</v>
      </c>
      <c r="F10" s="27" t="s">
        <v>12</v>
      </c>
      <c r="G10" s="29">
        <v>3.3164775000000004</v>
      </c>
      <c r="H10" s="27">
        <v>0.85</v>
      </c>
      <c r="I10" s="29">
        <f t="shared" si="0"/>
        <v>4.1664775000000001</v>
      </c>
      <c r="J10" s="30" t="s">
        <v>60</v>
      </c>
      <c r="K10" s="30" t="s">
        <v>60</v>
      </c>
      <c r="L10" s="30" t="s">
        <v>60</v>
      </c>
      <c r="M10" s="30" t="s">
        <v>60</v>
      </c>
      <c r="N10" s="10"/>
      <c r="O10" s="5" t="s">
        <v>47</v>
      </c>
      <c r="P10" s="19">
        <v>0.154</v>
      </c>
      <c r="Q10" s="22">
        <f>P10*0.8665</f>
        <v>0.133441</v>
      </c>
      <c r="R10" s="5" t="s">
        <v>47</v>
      </c>
      <c r="S10" s="14">
        <v>0.12</v>
      </c>
    </row>
    <row r="11" spans="1:19" x14ac:dyDescent="0.25">
      <c r="A11" s="27" t="s">
        <v>15</v>
      </c>
      <c r="B11" s="28">
        <v>1</v>
      </c>
      <c r="C11" s="27"/>
      <c r="D11" s="27">
        <v>1</v>
      </c>
      <c r="E11" s="27" t="s">
        <v>5</v>
      </c>
      <c r="F11" s="27" t="s">
        <v>12</v>
      </c>
      <c r="G11" s="29">
        <v>4.7136985000000005</v>
      </c>
      <c r="H11" s="27">
        <v>0.85</v>
      </c>
      <c r="I11" s="29">
        <f t="shared" si="0"/>
        <v>5.5636985000000001</v>
      </c>
      <c r="J11" s="30" t="s">
        <v>60</v>
      </c>
      <c r="K11" s="30" t="s">
        <v>60</v>
      </c>
      <c r="L11" s="30" t="s">
        <v>60</v>
      </c>
      <c r="M11" s="30" t="s">
        <v>60</v>
      </c>
    </row>
    <row r="12" spans="1:19" x14ac:dyDescent="0.25">
      <c r="A12" t="s">
        <v>16</v>
      </c>
      <c r="B12" s="2">
        <v>2</v>
      </c>
      <c r="C12">
        <v>2</v>
      </c>
      <c r="D12">
        <v>1</v>
      </c>
      <c r="F12" t="s">
        <v>18</v>
      </c>
      <c r="G12" s="23">
        <v>10.824618000000001</v>
      </c>
      <c r="H12">
        <v>0.25</v>
      </c>
      <c r="I12" s="23">
        <f t="shared" si="0"/>
        <v>11.074618000000001</v>
      </c>
      <c r="J12" s="24" t="s">
        <v>60</v>
      </c>
      <c r="K12" s="24" t="s">
        <v>60</v>
      </c>
      <c r="L12" s="24" t="s">
        <v>60</v>
      </c>
      <c r="M12" s="24" t="s">
        <v>60</v>
      </c>
    </row>
    <row r="13" spans="1:19" x14ac:dyDescent="0.25">
      <c r="A13" t="s">
        <v>17</v>
      </c>
      <c r="B13" s="2">
        <v>1</v>
      </c>
      <c r="D13">
        <v>1</v>
      </c>
      <c r="F13" t="s">
        <v>18</v>
      </c>
      <c r="G13" s="23">
        <v>4.7136985000000005</v>
      </c>
      <c r="H13">
        <v>0.25</v>
      </c>
      <c r="I13" s="23">
        <f t="shared" si="0"/>
        <v>4.9636985000000005</v>
      </c>
      <c r="J13" s="24" t="s">
        <v>60</v>
      </c>
      <c r="K13" s="24" t="s">
        <v>60</v>
      </c>
      <c r="L13" s="24" t="s">
        <v>60</v>
      </c>
      <c r="M13" s="24" t="s">
        <v>60</v>
      </c>
      <c r="O13" t="s">
        <v>39</v>
      </c>
      <c r="P13" s="23">
        <f>P6+Q10+S10</f>
        <v>0.66329550000000004</v>
      </c>
      <c r="Q13" s="23">
        <f>P13*200</f>
        <v>132.6591</v>
      </c>
    </row>
    <row r="14" spans="1:19" x14ac:dyDescent="0.25">
      <c r="A14" t="s">
        <v>19</v>
      </c>
      <c r="B14" s="2">
        <v>2</v>
      </c>
      <c r="C14">
        <v>1</v>
      </c>
      <c r="D14">
        <v>1</v>
      </c>
      <c r="F14" t="s">
        <v>18</v>
      </c>
      <c r="G14" s="23">
        <f>10*P13+2*P14</f>
        <v>9.4273970000000009</v>
      </c>
      <c r="H14">
        <v>0.25</v>
      </c>
      <c r="I14" s="23">
        <f t="shared" si="0"/>
        <v>9.6773970000000009</v>
      </c>
      <c r="J14" s="24" t="s">
        <v>60</v>
      </c>
      <c r="K14" s="24" t="s">
        <v>60</v>
      </c>
      <c r="L14" s="24" t="s">
        <v>60</v>
      </c>
      <c r="M14" s="24" t="s">
        <v>60</v>
      </c>
      <c r="O14" t="s">
        <v>44</v>
      </c>
      <c r="P14" s="23">
        <f>S6+Q10+S10</f>
        <v>1.397221</v>
      </c>
      <c r="Q14" s="23">
        <f>P14*50</f>
        <v>69.861050000000006</v>
      </c>
    </row>
    <row r="15" spans="1:19" x14ac:dyDescent="0.25">
      <c r="A15" t="s">
        <v>20</v>
      </c>
      <c r="B15" s="2">
        <v>2</v>
      </c>
      <c r="C15">
        <v>2</v>
      </c>
      <c r="D15">
        <v>2</v>
      </c>
      <c r="F15" t="s">
        <v>18</v>
      </c>
      <c r="G15" s="23">
        <v>12.221839000000001</v>
      </c>
      <c r="H15">
        <v>0.25</v>
      </c>
      <c r="I15" s="23">
        <f t="shared" si="0"/>
        <v>12.471839000000001</v>
      </c>
      <c r="J15" s="24" t="s">
        <v>60</v>
      </c>
      <c r="K15" s="24" t="s">
        <v>60</v>
      </c>
      <c r="L15" s="24" t="s">
        <v>60</v>
      </c>
      <c r="M15" s="24" t="s">
        <v>60</v>
      </c>
    </row>
    <row r="16" spans="1:19" x14ac:dyDescent="0.25">
      <c r="A16" t="s">
        <v>21</v>
      </c>
      <c r="B16" s="2">
        <v>1</v>
      </c>
      <c r="C16">
        <v>1</v>
      </c>
      <c r="D16">
        <v>1</v>
      </c>
      <c r="F16" t="s">
        <v>18</v>
      </c>
      <c r="G16" s="23">
        <v>6.1109195000000005</v>
      </c>
      <c r="H16">
        <v>0.25</v>
      </c>
      <c r="I16" s="23">
        <f t="shared" si="0"/>
        <v>6.3609195000000005</v>
      </c>
      <c r="J16" s="24" t="s">
        <v>60</v>
      </c>
      <c r="K16" s="24" t="s">
        <v>60</v>
      </c>
      <c r="L16" s="24" t="s">
        <v>60</v>
      </c>
      <c r="M16" s="24" t="s">
        <v>60</v>
      </c>
      <c r="O16" t="s">
        <v>56</v>
      </c>
      <c r="P16">
        <f>5*R13+R14</f>
        <v>0</v>
      </c>
    </row>
    <row r="17" spans="1:13" x14ac:dyDescent="0.25">
      <c r="A17" s="27" t="s">
        <v>38</v>
      </c>
      <c r="B17" s="28">
        <v>2</v>
      </c>
      <c r="C17" s="27">
        <v>2</v>
      </c>
      <c r="D17" s="27"/>
      <c r="E17" s="27" t="s">
        <v>5</v>
      </c>
      <c r="F17" s="27" t="s">
        <v>12</v>
      </c>
      <c r="G17" s="29">
        <v>9.4273970000000009</v>
      </c>
      <c r="H17" s="27">
        <v>1.45</v>
      </c>
      <c r="I17" s="29">
        <f t="shared" si="0"/>
        <v>10.877397</v>
      </c>
      <c r="J17" s="30" t="s">
        <v>60</v>
      </c>
      <c r="K17" s="30" t="s">
        <v>60</v>
      </c>
      <c r="L17" s="30" t="s">
        <v>60</v>
      </c>
      <c r="M17" s="30" t="s">
        <v>60</v>
      </c>
    </row>
    <row r="18" spans="1:13" x14ac:dyDescent="0.25">
      <c r="A18" t="s">
        <v>22</v>
      </c>
      <c r="B18" s="2">
        <v>1</v>
      </c>
      <c r="C18">
        <v>1</v>
      </c>
      <c r="E18" t="s">
        <v>5</v>
      </c>
      <c r="F18" t="s">
        <v>18</v>
      </c>
      <c r="G18" s="23">
        <v>4.7136985000000005</v>
      </c>
      <c r="H18">
        <v>0.25</v>
      </c>
      <c r="I18" s="23">
        <f t="shared" si="0"/>
        <v>4.9636985000000005</v>
      </c>
      <c r="J18" s="24" t="s">
        <v>60</v>
      </c>
      <c r="K18" s="24" t="s">
        <v>60</v>
      </c>
      <c r="L18" s="24" t="s">
        <v>60</v>
      </c>
      <c r="M18" s="24" t="s">
        <v>60</v>
      </c>
    </row>
    <row r="19" spans="1:13" x14ac:dyDescent="0.25">
      <c r="A19" t="s">
        <v>63</v>
      </c>
      <c r="B19" s="2">
        <v>2</v>
      </c>
      <c r="C19">
        <v>2</v>
      </c>
      <c r="E19" t="s">
        <v>5</v>
      </c>
      <c r="F19" t="s">
        <v>18</v>
      </c>
      <c r="G19" s="23">
        <v>9.4273970000000009</v>
      </c>
      <c r="H19">
        <v>0.25</v>
      </c>
      <c r="I19" s="23">
        <f t="shared" si="0"/>
        <v>9.6773970000000009</v>
      </c>
      <c r="J19" s="24" t="s">
        <v>60</v>
      </c>
      <c r="K19" s="24" t="s">
        <v>60</v>
      </c>
      <c r="L19" s="24" t="s">
        <v>60</v>
      </c>
      <c r="M19" s="24" t="s">
        <v>60</v>
      </c>
    </row>
    <row r="20" spans="1:13" x14ac:dyDescent="0.25">
      <c r="A20" t="s">
        <v>61</v>
      </c>
      <c r="B20" s="2">
        <v>1</v>
      </c>
      <c r="C20">
        <v>1</v>
      </c>
      <c r="D20">
        <v>1</v>
      </c>
      <c r="F20" t="s">
        <v>18</v>
      </c>
      <c r="G20" s="23">
        <v>6.1109195000000005</v>
      </c>
      <c r="H20">
        <v>0.25</v>
      </c>
      <c r="I20" s="23">
        <f t="shared" si="0"/>
        <v>6.3609195000000005</v>
      </c>
      <c r="J20" s="24" t="s">
        <v>60</v>
      </c>
      <c r="K20" s="24" t="s">
        <v>60</v>
      </c>
      <c r="L20" s="24" t="s">
        <v>60</v>
      </c>
      <c r="M20" s="24" t="s">
        <v>60</v>
      </c>
    </row>
    <row r="21" spans="1:13" x14ac:dyDescent="0.25">
      <c r="A21" t="s">
        <v>23</v>
      </c>
      <c r="B21" s="2">
        <v>1</v>
      </c>
      <c r="C21">
        <v>1</v>
      </c>
      <c r="D21">
        <v>1</v>
      </c>
      <c r="F21" t="s">
        <v>12</v>
      </c>
      <c r="G21" s="23">
        <v>6.1109195000000005</v>
      </c>
      <c r="H21">
        <v>1.45</v>
      </c>
      <c r="I21" s="23">
        <f t="shared" si="0"/>
        <v>7.5609195000000007</v>
      </c>
      <c r="J21" s="24" t="s">
        <v>60</v>
      </c>
      <c r="K21" s="24" t="s">
        <v>60</v>
      </c>
      <c r="L21" s="24" t="s">
        <v>60</v>
      </c>
      <c r="M21" s="24" t="s">
        <v>60</v>
      </c>
    </row>
    <row r="22" spans="1:13" x14ac:dyDescent="0.25">
      <c r="A22" t="s">
        <v>24</v>
      </c>
      <c r="B22" s="25">
        <v>1</v>
      </c>
      <c r="C22" s="26">
        <v>1</v>
      </c>
      <c r="D22" s="26"/>
      <c r="E22" t="s">
        <v>5</v>
      </c>
      <c r="F22" t="s">
        <v>18</v>
      </c>
      <c r="G22" s="23">
        <v>4.7136985000000005</v>
      </c>
      <c r="H22">
        <v>0.25</v>
      </c>
      <c r="I22" s="23">
        <f t="shared" si="0"/>
        <v>4.9636985000000005</v>
      </c>
      <c r="J22" s="24" t="s">
        <v>60</v>
      </c>
      <c r="K22" s="24" t="s">
        <v>60</v>
      </c>
      <c r="L22" s="24" t="s">
        <v>60</v>
      </c>
      <c r="M22" s="24" t="s">
        <v>60</v>
      </c>
    </row>
    <row r="23" spans="1:13" s="27" customFormat="1" x14ac:dyDescent="0.25">
      <c r="A23" s="27" t="s">
        <v>25</v>
      </c>
      <c r="B23" s="28">
        <v>1</v>
      </c>
      <c r="F23" s="27" t="s">
        <v>12</v>
      </c>
      <c r="G23" s="29">
        <v>3.3164775000000004</v>
      </c>
      <c r="H23" s="27">
        <v>0.85</v>
      </c>
      <c r="I23" s="29">
        <f t="shared" si="0"/>
        <v>4.1664775000000001</v>
      </c>
      <c r="J23" s="30" t="s">
        <v>60</v>
      </c>
      <c r="K23" s="30" t="s">
        <v>60</v>
      </c>
      <c r="L23" s="30" t="s">
        <v>60</v>
      </c>
      <c r="M23" s="30" t="s">
        <v>60</v>
      </c>
    </row>
    <row r="24" spans="1:13" x14ac:dyDescent="0.25">
      <c r="A24" t="s">
        <v>27</v>
      </c>
      <c r="B24" s="25">
        <v>1</v>
      </c>
      <c r="C24" s="26">
        <v>1</v>
      </c>
      <c r="D24" s="26"/>
      <c r="E24" t="s">
        <v>5</v>
      </c>
      <c r="F24" t="s">
        <v>18</v>
      </c>
      <c r="G24" s="23">
        <v>4.7136985000000005</v>
      </c>
      <c r="H24">
        <v>0.25</v>
      </c>
      <c r="I24" s="23">
        <f t="shared" si="0"/>
        <v>4.9636985000000005</v>
      </c>
      <c r="J24" s="24" t="s">
        <v>60</v>
      </c>
      <c r="K24" s="24" t="s">
        <v>60</v>
      </c>
      <c r="L24" s="24" t="s">
        <v>60</v>
      </c>
      <c r="M24" s="24" t="s">
        <v>60</v>
      </c>
    </row>
    <row r="25" spans="1:13" x14ac:dyDescent="0.25">
      <c r="A25" t="s">
        <v>28</v>
      </c>
      <c r="B25" s="25">
        <v>2</v>
      </c>
      <c r="C25" s="26">
        <v>2</v>
      </c>
      <c r="D25" s="26">
        <v>2</v>
      </c>
      <c r="F25" t="s">
        <v>18</v>
      </c>
      <c r="G25" s="23">
        <f>10*P13+4*P14</f>
        <v>12.221839000000001</v>
      </c>
      <c r="H25">
        <v>0.25</v>
      </c>
      <c r="I25" s="23">
        <f t="shared" si="0"/>
        <v>12.471839000000001</v>
      </c>
      <c r="J25" s="24" t="s">
        <v>60</v>
      </c>
      <c r="K25" s="24" t="s">
        <v>60</v>
      </c>
      <c r="L25" s="24" t="s">
        <v>60</v>
      </c>
      <c r="M25" s="24" t="s">
        <v>60</v>
      </c>
    </row>
    <row r="26" spans="1:13" x14ac:dyDescent="0.25">
      <c r="A26" t="s">
        <v>29</v>
      </c>
      <c r="B26" s="25">
        <v>1</v>
      </c>
      <c r="C26" s="26">
        <v>1</v>
      </c>
      <c r="D26" s="26">
        <v>1</v>
      </c>
      <c r="F26" t="s">
        <v>18</v>
      </c>
      <c r="G26" s="23">
        <v>6.1109195000000005</v>
      </c>
      <c r="H26">
        <v>0.25</v>
      </c>
      <c r="I26" s="23">
        <f t="shared" si="0"/>
        <v>6.3609195000000005</v>
      </c>
      <c r="J26" s="24" t="s">
        <v>60</v>
      </c>
      <c r="K26" s="24" t="s">
        <v>60</v>
      </c>
      <c r="L26" s="24" t="s">
        <v>60</v>
      </c>
      <c r="M26" s="24" t="s">
        <v>60</v>
      </c>
    </row>
    <row r="27" spans="1:13" x14ac:dyDescent="0.25">
      <c r="A27" t="s">
        <v>30</v>
      </c>
      <c r="B27" s="25">
        <v>1</v>
      </c>
      <c r="C27" s="26">
        <v>1</v>
      </c>
      <c r="D27" s="26"/>
      <c r="E27" t="s">
        <v>5</v>
      </c>
      <c r="F27" t="s">
        <v>12</v>
      </c>
      <c r="G27" s="23">
        <v>4.7136985000000005</v>
      </c>
      <c r="H27">
        <v>1.1000000000000001</v>
      </c>
      <c r="I27" s="23">
        <f t="shared" si="0"/>
        <v>5.813698500000001</v>
      </c>
      <c r="J27" s="24" t="s">
        <v>60</v>
      </c>
      <c r="K27" s="24"/>
      <c r="L27" s="24" t="s">
        <v>60</v>
      </c>
      <c r="M27" s="24"/>
    </row>
    <row r="28" spans="1:13" x14ac:dyDescent="0.25">
      <c r="A28" s="27" t="s">
        <v>31</v>
      </c>
      <c r="B28" s="28">
        <v>1</v>
      </c>
      <c r="C28" s="27"/>
      <c r="D28" s="27">
        <v>1</v>
      </c>
      <c r="E28" s="27"/>
      <c r="F28" s="27" t="s">
        <v>32</v>
      </c>
      <c r="G28" s="29">
        <v>4.7136985000000005</v>
      </c>
      <c r="H28" s="27">
        <v>1.45</v>
      </c>
      <c r="I28" s="29">
        <f t="shared" si="0"/>
        <v>6.1636985000000006</v>
      </c>
      <c r="J28" s="30" t="s">
        <v>60</v>
      </c>
      <c r="K28" s="30" t="s">
        <v>60</v>
      </c>
      <c r="L28" s="30" t="s">
        <v>60</v>
      </c>
      <c r="M28" s="30" t="s">
        <v>60</v>
      </c>
    </row>
    <row r="29" spans="1:13" x14ac:dyDescent="0.25">
      <c r="A29" t="s">
        <v>33</v>
      </c>
      <c r="B29" s="25">
        <v>1</v>
      </c>
      <c r="C29" s="26">
        <v>1</v>
      </c>
      <c r="D29" s="26">
        <v>1</v>
      </c>
      <c r="F29" t="s">
        <v>18</v>
      </c>
      <c r="G29" s="23">
        <v>6.1109195000000005</v>
      </c>
      <c r="H29">
        <v>0.25</v>
      </c>
      <c r="I29" s="23">
        <f t="shared" si="0"/>
        <v>6.3609195000000005</v>
      </c>
      <c r="J29" s="24" t="s">
        <v>60</v>
      </c>
      <c r="K29" s="24" t="s">
        <v>60</v>
      </c>
      <c r="L29" s="24" t="s">
        <v>60</v>
      </c>
      <c r="M29" s="24" t="s">
        <v>60</v>
      </c>
    </row>
    <row r="30" spans="1:13" x14ac:dyDescent="0.25">
      <c r="A30" t="s">
        <v>34</v>
      </c>
      <c r="B30" s="25">
        <v>2</v>
      </c>
      <c r="C30" s="26">
        <v>1</v>
      </c>
      <c r="D30" s="26">
        <v>2</v>
      </c>
      <c r="F30" t="s">
        <v>18</v>
      </c>
      <c r="G30" s="23">
        <f>10*P13+3*P14</f>
        <v>10.824618000000001</v>
      </c>
      <c r="H30">
        <v>1.7</v>
      </c>
      <c r="I30" s="23">
        <f t="shared" si="0"/>
        <v>12.524618</v>
      </c>
      <c r="J30" s="24" t="s">
        <v>60</v>
      </c>
      <c r="K30" s="24"/>
      <c r="L30" s="24" t="s">
        <v>60</v>
      </c>
      <c r="M30" s="24"/>
    </row>
    <row r="31" spans="1:13" x14ac:dyDescent="0.25">
      <c r="A31" s="27" t="s">
        <v>35</v>
      </c>
      <c r="B31" s="28">
        <v>1</v>
      </c>
      <c r="C31" s="27">
        <v>1</v>
      </c>
      <c r="D31" s="27">
        <v>1</v>
      </c>
      <c r="E31" s="27"/>
      <c r="F31" s="27" t="s">
        <v>12</v>
      </c>
      <c r="G31" s="29">
        <v>6.1109195000000005</v>
      </c>
      <c r="H31" s="27">
        <v>1.45</v>
      </c>
      <c r="I31" s="29">
        <f t="shared" si="0"/>
        <v>7.5609195000000007</v>
      </c>
      <c r="J31" s="30" t="s">
        <v>60</v>
      </c>
      <c r="K31" s="30" t="s">
        <v>60</v>
      </c>
      <c r="L31" s="30" t="s">
        <v>60</v>
      </c>
      <c r="M31" s="30" t="s">
        <v>60</v>
      </c>
    </row>
    <row r="32" spans="1:13" x14ac:dyDescent="0.25">
      <c r="A32" t="s">
        <v>36</v>
      </c>
      <c r="B32" s="25">
        <v>1</v>
      </c>
      <c r="C32" s="26"/>
      <c r="D32" s="26">
        <v>1</v>
      </c>
      <c r="F32" t="s">
        <v>18</v>
      </c>
      <c r="G32" s="23">
        <v>4.7136985000000005</v>
      </c>
      <c r="H32">
        <v>0.25</v>
      </c>
      <c r="I32" s="23">
        <f t="shared" si="0"/>
        <v>4.9636985000000005</v>
      </c>
      <c r="J32" s="24" t="s">
        <v>60</v>
      </c>
      <c r="K32" s="24" t="s">
        <v>60</v>
      </c>
      <c r="L32" s="24" t="s">
        <v>60</v>
      </c>
      <c r="M32" s="24" t="s">
        <v>60</v>
      </c>
    </row>
    <row r="33" spans="1:13" x14ac:dyDescent="0.25">
      <c r="A33" t="s">
        <v>37</v>
      </c>
      <c r="B33" s="25">
        <v>1</v>
      </c>
      <c r="C33" s="26">
        <v>1</v>
      </c>
      <c r="D33" s="26">
        <v>1</v>
      </c>
      <c r="F33" t="s">
        <v>64</v>
      </c>
      <c r="G33" s="23">
        <v>6.1109195000000005</v>
      </c>
      <c r="H33">
        <v>1.7</v>
      </c>
      <c r="I33" s="23">
        <f t="shared" si="0"/>
        <v>7.8109195000000007</v>
      </c>
      <c r="J33" s="24" t="s">
        <v>60</v>
      </c>
      <c r="K33" s="24"/>
      <c r="L33" s="24" t="s">
        <v>60</v>
      </c>
      <c r="M33" s="24"/>
    </row>
    <row r="34" spans="1:13" s="27" customFormat="1" x14ac:dyDescent="0.25">
      <c r="A34" s="27" t="s">
        <v>55</v>
      </c>
      <c r="B34" s="28">
        <v>1</v>
      </c>
      <c r="F34" s="27" t="s">
        <v>12</v>
      </c>
      <c r="G34" s="29">
        <v>3.3164775000000004</v>
      </c>
      <c r="H34" s="27">
        <v>0.85</v>
      </c>
      <c r="I34" s="29">
        <f t="shared" si="0"/>
        <v>4.1664775000000001</v>
      </c>
      <c r="J34" s="30" t="s">
        <v>60</v>
      </c>
      <c r="K34" s="30" t="s">
        <v>60</v>
      </c>
      <c r="L34" s="30" t="s">
        <v>60</v>
      </c>
      <c r="M34" s="30" t="s">
        <v>60</v>
      </c>
    </row>
    <row r="35" spans="1:13" x14ac:dyDescent="0.25">
      <c r="B35" s="25">
        <f>SUM(B3:B34)</f>
        <v>40</v>
      </c>
      <c r="C35" s="25">
        <f t="shared" ref="C35:D35" si="1">SUM(C3:C33)</f>
        <v>25</v>
      </c>
      <c r="D35" s="25">
        <f t="shared" si="1"/>
        <v>25</v>
      </c>
      <c r="F35">
        <f>COUNTIF(F3:F34,"OLS")</f>
        <v>18</v>
      </c>
    </row>
  </sheetData>
  <autoFilter ref="A1:S35" xr:uid="{2BA2B8E8-0904-4029-BA6E-574B109338D8}">
    <filterColumn colId="2" showButton="0"/>
  </autoFilter>
  <mergeCells count="1">
    <mergeCell ref="C1:D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Ullrich</dc:creator>
  <cp:lastModifiedBy>Pascal Ullrich</cp:lastModifiedBy>
  <dcterms:created xsi:type="dcterms:W3CDTF">2017-11-04T07:33:08Z</dcterms:created>
  <dcterms:modified xsi:type="dcterms:W3CDTF">2017-12-23T11:08:54Z</dcterms:modified>
</cp:coreProperties>
</file>